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mal\OneDrive\Desktop\"/>
    </mc:Choice>
  </mc:AlternateContent>
  <xr:revisionPtr revIDLastSave="0" documentId="8_{0712BE5E-DE5C-4E6B-B78C-2C29BA6A95A6}" xr6:coauthVersionLast="45" xr6:coauthVersionMax="45" xr10:uidLastSave="{00000000-0000-0000-0000-000000000000}"/>
  <bookViews>
    <workbookView xWindow="-120" yWindow="-120" windowWidth="20730" windowHeight="11760" activeTab="1" xr2:uid="{CE779225-F08B-49DA-9C03-DF2C48206230}"/>
  </bookViews>
  <sheets>
    <sheet name="Valuation of Bonds " sheetId="2" r:id="rId1"/>
    <sheet name="Calculating price of the bond" sheetId="3" r:id="rId2"/>
  </sheets>
  <definedNames>
    <definedName name="_xlnm._FilterDatabase" localSheetId="1" hidden="1">'Calculating price of the bond'!$E$20:$E$35</definedName>
    <definedName name="solver_adj" localSheetId="1" hidden="1">'Calculating price of the bond'!$L$14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'Calculating price of the bond'!$L$14</definedName>
    <definedName name="solver_pre" localSheetId="1" hidden="1">0.000001</definedName>
    <definedName name="solver_rbv" localSheetId="1" hidden="1">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3" l="1"/>
  <c r="H11" i="3" l="1"/>
  <c r="H4" i="3" l="1"/>
  <c r="E4" i="3"/>
  <c r="L17" i="3"/>
  <c r="Q18" i="2"/>
  <c r="M8" i="2"/>
  <c r="P9" i="2" s="1"/>
  <c r="Q9" i="2" s="1"/>
  <c r="M15" i="2"/>
  <c r="B16" i="2"/>
  <c r="J8" i="2"/>
  <c r="B9" i="2"/>
  <c r="F9" i="2" s="1"/>
  <c r="E9" i="2"/>
  <c r="K5" i="3" l="1"/>
  <c r="P10" i="2"/>
  <c r="G9" i="2"/>
  <c r="F10" i="2"/>
  <c r="K6" i="3" l="1"/>
  <c r="L6" i="3" s="1"/>
  <c r="L5" i="3"/>
  <c r="Q10" i="2"/>
  <c r="P11" i="2"/>
  <c r="G10" i="2"/>
  <c r="F11" i="2"/>
  <c r="K7" i="3" l="1"/>
  <c r="Q11" i="2"/>
  <c r="P12" i="2"/>
  <c r="F12" i="2"/>
  <c r="G12" i="2" s="1"/>
  <c r="G11" i="2"/>
  <c r="K8" i="3" l="1"/>
  <c r="L7" i="3"/>
  <c r="G13" i="2"/>
  <c r="P13" i="2"/>
  <c r="Q12" i="2"/>
  <c r="K9" i="3" l="1"/>
  <c r="L8" i="3"/>
  <c r="P14" i="2"/>
  <c r="Q13" i="2"/>
  <c r="K10" i="3" l="1"/>
  <c r="L9" i="3"/>
  <c r="P15" i="2"/>
  <c r="Q14" i="2"/>
  <c r="K11" i="3" l="1"/>
  <c r="L10" i="3"/>
  <c r="P16" i="2"/>
  <c r="Q16" i="2" s="1"/>
  <c r="Q15" i="2"/>
  <c r="K12" i="3" l="1"/>
  <c r="L12" i="3" s="1"/>
  <c r="L11" i="3"/>
  <c r="L14" i="3" s="1"/>
</calcChain>
</file>

<file path=xl/sharedStrings.xml><?xml version="1.0" encoding="utf-8"?>
<sst xmlns="http://schemas.openxmlformats.org/spreadsheetml/2006/main" count="52" uniqueCount="26">
  <si>
    <t xml:space="preserve">Valuation of Bonds </t>
  </si>
  <si>
    <t>Time Period</t>
  </si>
  <si>
    <t>Discount Rate</t>
  </si>
  <si>
    <t>Face Value</t>
  </si>
  <si>
    <t>Coupon Rate</t>
  </si>
  <si>
    <t>Payment</t>
  </si>
  <si>
    <t>Annual</t>
  </si>
  <si>
    <t>4 years</t>
  </si>
  <si>
    <t>Promised Annual Payment</t>
  </si>
  <si>
    <t>Present Value of the cash flow</t>
  </si>
  <si>
    <t>Time to maturity</t>
  </si>
  <si>
    <t>YTM</t>
  </si>
  <si>
    <t>Excel Function</t>
  </si>
  <si>
    <t>CFn</t>
  </si>
  <si>
    <t>Coupon + Principal</t>
  </si>
  <si>
    <t>semi annual</t>
  </si>
  <si>
    <t>YTM/2</t>
  </si>
  <si>
    <t>Price of the bond</t>
  </si>
  <si>
    <t xml:space="preserve">Yield </t>
  </si>
  <si>
    <t>Excel Fo</t>
  </si>
  <si>
    <t>Excel Formula</t>
  </si>
  <si>
    <t>Input cell</t>
  </si>
  <si>
    <t>Coupon per time period</t>
  </si>
  <si>
    <t>No of periods of coupon payment</t>
  </si>
  <si>
    <t xml:space="preserve">Rate based on type of coupon payment i.e annualsed, semi annual, quarterly </t>
  </si>
  <si>
    <t>Present Value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</si>
</sst>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₹&quot;\ #,##0.00;[Red]&quot;₹&quot;\ \-#,##0.00"/>
    <numFmt numFmtId="164" formatCode="0.000"/>
  </numFmts>
  <fonts count="13" x14ac:knownFonts="1">
    <font>
      <sz val="10"/>
      <color theme="1"/>
      <name val="Cambria"/>
      <family val="2"/>
    </font>
    <font>
      <b/>
      <sz val="10"/>
      <color theme="0"/>
      <name val="Cambria"/>
      <family val="1"/>
    </font>
    <font>
      <sz val="16"/>
      <color theme="1"/>
      <name val="Cambria"/>
      <family val="2"/>
    </font>
    <font>
      <sz val="11"/>
      <color theme="1"/>
      <name val="Cambria"/>
      <family val="2"/>
    </font>
    <font>
      <b/>
      <sz val="11"/>
      <color theme="0"/>
      <name val="Cambria"/>
      <family val="1"/>
    </font>
    <font>
      <b/>
      <sz val="12"/>
      <color theme="0"/>
      <name val="Cambria"/>
      <family val="1"/>
    </font>
    <font>
      <b/>
      <sz val="14"/>
      <color theme="0"/>
      <name val="Cambria"/>
      <family val="1"/>
    </font>
    <font>
      <b/>
      <sz val="36"/>
      <color theme="1"/>
      <name val="Cambria"/>
      <family val="1"/>
    </font>
    <font>
      <sz val="36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0"/>
      <color theme="4"/>
      <name val="Cambri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2" borderId="4" xfId="0" quotePrefix="1" applyFont="1" applyFill="1" applyBorder="1" applyAlignment="1">
      <alignment horizontal="left" wrapText="1"/>
    </xf>
    <xf numFmtId="0" fontId="1" fillId="2" borderId="5" xfId="0" quotePrefix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8" fontId="0" fillId="0" borderId="0" xfId="0" applyNumberFormat="1"/>
    <xf numFmtId="0" fontId="3" fillId="0" borderId="0" xfId="0" applyFont="1"/>
    <xf numFmtId="0" fontId="4" fillId="2" borderId="11" xfId="0" applyFont="1" applyFill="1" applyBorder="1" applyAlignment="1">
      <alignment horizontal="left"/>
    </xf>
    <xf numFmtId="164" fontId="4" fillId="2" borderId="12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10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left" wrapText="1"/>
    </xf>
    <xf numFmtId="0" fontId="4" fillId="2" borderId="16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left"/>
    </xf>
    <xf numFmtId="2" fontId="1" fillId="2" borderId="10" xfId="0" applyNumberFormat="1" applyFont="1" applyFill="1" applyBorder="1" applyAlignment="1">
      <alignment horizontal="left"/>
    </xf>
    <xf numFmtId="2" fontId="5" fillId="2" borderId="2" xfId="0" applyNumberFormat="1" applyFont="1" applyFill="1" applyBorder="1"/>
    <xf numFmtId="40" fontId="0" fillId="0" borderId="0" xfId="0" applyNumberFormat="1"/>
    <xf numFmtId="0" fontId="1" fillId="2" borderId="0" xfId="0" applyFont="1" applyFill="1" applyBorder="1" applyAlignment="1">
      <alignment horizontal="left" wrapText="1"/>
    </xf>
    <xf numFmtId="0" fontId="5" fillId="3" borderId="17" xfId="0" applyFont="1" applyFill="1" applyBorder="1"/>
    <xf numFmtId="0" fontId="5" fillId="3" borderId="18" xfId="0" applyNumberFormat="1" applyFont="1" applyFill="1" applyBorder="1" applyAlignment="1">
      <alignment wrapText="1"/>
    </xf>
    <xf numFmtId="0" fontId="4" fillId="3" borderId="11" xfId="0" applyFont="1" applyFill="1" applyBorder="1" applyAlignment="1">
      <alignment horizontal="left"/>
    </xf>
    <xf numFmtId="164" fontId="4" fillId="3" borderId="12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 wrapText="1"/>
    </xf>
    <xf numFmtId="0" fontId="1" fillId="3" borderId="4" xfId="0" quotePrefix="1" applyFont="1" applyFill="1" applyBorder="1" applyAlignment="1">
      <alignment horizontal="left" wrapText="1"/>
    </xf>
    <xf numFmtId="0" fontId="1" fillId="3" borderId="5" xfId="0" quotePrefix="1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1" fillId="3" borderId="10" xfId="0" applyNumberFormat="1" applyFont="1" applyFill="1" applyBorder="1" applyAlignment="1">
      <alignment horizontal="left"/>
    </xf>
    <xf numFmtId="10" fontId="4" fillId="3" borderId="14" xfId="0" applyNumberFormat="1" applyFont="1" applyFill="1" applyBorder="1" applyAlignment="1">
      <alignment horizontal="left"/>
    </xf>
    <xf numFmtId="0" fontId="4" fillId="3" borderId="14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16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2" fontId="1" fillId="3" borderId="9" xfId="0" applyNumberFormat="1" applyFont="1" applyFill="1" applyBorder="1" applyAlignment="1">
      <alignment horizontal="left"/>
    </xf>
    <xf numFmtId="10" fontId="4" fillId="3" borderId="15" xfId="0" applyNumberFormat="1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10" fontId="0" fillId="3" borderId="21" xfId="0" applyNumberFormat="1" applyFill="1" applyBorder="1"/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10" fontId="4" fillId="3" borderId="16" xfId="0" applyNumberFormat="1" applyFont="1" applyFill="1" applyBorder="1"/>
    <xf numFmtId="40" fontId="6" fillId="2" borderId="0" xfId="0" applyNumberFormat="1" applyFont="1" applyFill="1"/>
    <xf numFmtId="0" fontId="4" fillId="3" borderId="11" xfId="0" applyFont="1" applyFill="1" applyBorder="1" applyAlignment="1">
      <alignment horizontal="left" wrapText="1"/>
    </xf>
    <xf numFmtId="10" fontId="4" fillId="4" borderId="15" xfId="0" applyNumberFormat="1" applyFont="1" applyFill="1" applyBorder="1" applyAlignment="1">
      <alignment horizontal="left" wrapText="1"/>
    </xf>
    <xf numFmtId="10" fontId="3" fillId="0" borderId="6" xfId="0" applyNumberFormat="1" applyFont="1" applyBorder="1" applyAlignment="1">
      <alignment horizontal="left"/>
    </xf>
    <xf numFmtId="10" fontId="3" fillId="0" borderId="22" xfId="0" applyNumberFormat="1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9" fillId="0" borderId="0" xfId="0" applyFont="1"/>
    <xf numFmtId="0" fontId="4" fillId="2" borderId="15" xfId="0" applyFont="1" applyFill="1" applyBorder="1" applyAlignment="1">
      <alignment horizontal="left"/>
    </xf>
    <xf numFmtId="10" fontId="1" fillId="2" borderId="16" xfId="0" applyNumberFormat="1" applyFont="1" applyFill="1" applyBorder="1" applyAlignment="1">
      <alignment horizontal="left"/>
    </xf>
    <xf numFmtId="2" fontId="9" fillId="0" borderId="0" xfId="0" applyNumberFormat="1" applyFont="1"/>
    <xf numFmtId="164" fontId="4" fillId="3" borderId="11" xfId="0" applyNumberFormat="1" applyFont="1" applyFill="1" applyBorder="1" applyAlignment="1">
      <alignment horizontal="left"/>
    </xf>
    <xf numFmtId="0" fontId="12" fillId="0" borderId="0" xfId="0" applyFont="1"/>
    <xf numFmtId="0" fontId="1" fillId="5" borderId="6" xfId="0" applyFont="1" applyFill="1" applyBorder="1"/>
    <xf numFmtId="0" fontId="1" fillId="5" borderId="8" xfId="0" applyFont="1" applyFill="1" applyBorder="1"/>
    <xf numFmtId="0" fontId="1" fillId="5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2" fontId="10" fillId="0" borderId="0" xfId="0" applyNumberFormat="1" applyFont="1" applyAlignment="1">
      <alignment wrapText="1"/>
    </xf>
    <xf numFmtId="2" fontId="9" fillId="0" borderId="0" xfId="0" applyNumberFormat="1" applyFont="1" applyAlignment="1">
      <alignment wrapText="1"/>
    </xf>
    <xf numFmtId="0" fontId="1" fillId="5" borderId="4" xfId="0" quotePrefix="1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5" borderId="9" xfId="0" applyFont="1" applyFill="1" applyBorder="1" applyAlignment="1"/>
    <xf numFmtId="0" fontId="1" fillId="5" borderId="10" xfId="0" applyFont="1" applyFill="1" applyBorder="1" applyAlignment="1"/>
    <xf numFmtId="0" fontId="11" fillId="0" borderId="21" xfId="0" quotePrefix="1" applyFont="1" applyBorder="1" applyAlignment="1">
      <alignment horizontal="left"/>
    </xf>
    <xf numFmtId="0" fontId="11" fillId="0" borderId="2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18</xdr:row>
      <xdr:rowOff>104776</xdr:rowOff>
    </xdr:from>
    <xdr:to>
      <xdr:col>10</xdr:col>
      <xdr:colOff>381000</xdr:colOff>
      <xdr:row>24</xdr:row>
      <xdr:rowOff>95251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0712D65-A3FF-4B59-A947-249F2014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286251"/>
          <a:ext cx="5734050" cy="971550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85E13-384E-4444-ADBC-A38ABC5C3C8A}">
  <dimension ref="A1:Q25"/>
  <sheetViews>
    <sheetView showGridLines="0" showRowColHeaders="0" workbookViewId="0">
      <selection activeCell="J12" sqref="J12"/>
    </sheetView>
  </sheetViews>
  <sheetFormatPr defaultRowHeight="12.75" x14ac:dyDescent="0.2"/>
  <cols>
    <col min="1" max="1" width="15.42578125" customWidth="1"/>
    <col min="2" max="2" width="11.85546875" customWidth="1"/>
    <col min="4" max="4" width="10.28515625" customWidth="1"/>
    <col min="5" max="5" width="11.85546875" customWidth="1"/>
    <col min="7" max="7" width="11" customWidth="1"/>
    <col min="9" max="9" width="11.85546875" customWidth="1"/>
    <col min="10" max="10" width="13.7109375" customWidth="1"/>
    <col min="12" max="12" width="16.28515625" customWidth="1"/>
    <col min="14" max="14" width="9.85546875" bestFit="1" customWidth="1"/>
    <col min="17" max="17" width="13.140625" customWidth="1"/>
  </cols>
  <sheetData>
    <row r="1" spans="1:17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17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17" x14ac:dyDescent="0.2">
      <c r="A3" s="69"/>
      <c r="B3" s="69"/>
      <c r="C3" s="69"/>
      <c r="D3" s="69"/>
      <c r="E3" s="69"/>
      <c r="F3" s="69"/>
      <c r="G3" s="69"/>
      <c r="H3" s="69"/>
      <c r="I3" s="69"/>
    </row>
    <row r="4" spans="1:17" x14ac:dyDescent="0.2">
      <c r="A4" s="70"/>
      <c r="B4" s="70"/>
      <c r="C4" s="70"/>
      <c r="D4" s="70"/>
      <c r="E4" s="70"/>
      <c r="F4" s="70"/>
      <c r="G4" s="70"/>
      <c r="H4" s="70"/>
      <c r="I4" s="70"/>
    </row>
    <row r="5" spans="1:17" x14ac:dyDescent="0.2">
      <c r="A5" s="70"/>
      <c r="B5" s="70"/>
      <c r="C5" s="70"/>
      <c r="D5" s="70"/>
      <c r="E5" s="70"/>
      <c r="F5" s="70"/>
      <c r="G5" s="70"/>
      <c r="H5" s="70"/>
      <c r="I5" s="70"/>
    </row>
    <row r="7" spans="1:17" ht="13.5" thickBot="1" x14ac:dyDescent="0.25"/>
    <row r="8" spans="1:17" ht="52.5" thickBot="1" x14ac:dyDescent="0.3">
      <c r="A8" s="7"/>
      <c r="B8" s="7"/>
      <c r="D8" s="5" t="s">
        <v>1</v>
      </c>
      <c r="E8" s="3" t="s">
        <v>8</v>
      </c>
      <c r="F8" s="3" t="s">
        <v>2</v>
      </c>
      <c r="G8" s="4" t="s">
        <v>9</v>
      </c>
      <c r="I8" s="25" t="s">
        <v>12</v>
      </c>
      <c r="J8" s="54">
        <f>PV(6.5%,4,70,1000,0)</f>
        <v>-1017.128993008091</v>
      </c>
      <c r="L8" s="28" t="s">
        <v>2</v>
      </c>
      <c r="M8" s="29">
        <f>(1+M15)</f>
        <v>1.0325</v>
      </c>
      <c r="N8" s="30" t="s">
        <v>1</v>
      </c>
      <c r="O8" s="31" t="s">
        <v>8</v>
      </c>
      <c r="P8" s="31" t="s">
        <v>2</v>
      </c>
      <c r="Q8" s="32" t="s">
        <v>9</v>
      </c>
    </row>
    <row r="9" spans="1:17" ht="12.75" customHeight="1" thickBot="1" x14ac:dyDescent="0.25">
      <c r="A9" s="8" t="s">
        <v>2</v>
      </c>
      <c r="B9" s="9">
        <f>1+B14</f>
        <v>1.06</v>
      </c>
      <c r="D9" s="15">
        <v>1</v>
      </c>
      <c r="E9" s="16">
        <f>B10*B11</f>
        <v>70</v>
      </c>
      <c r="F9" s="17">
        <f>1/B9</f>
        <v>0.94339622641509424</v>
      </c>
      <c r="G9" s="18">
        <f>F9*E9</f>
        <v>66.037735849056602</v>
      </c>
      <c r="L9" s="33" t="s">
        <v>3</v>
      </c>
      <c r="M9" s="34">
        <v>1000</v>
      </c>
      <c r="N9" s="35">
        <v>1</v>
      </c>
      <c r="O9" s="36">
        <v>35</v>
      </c>
      <c r="P9" s="37">
        <f>1/M8</f>
        <v>0.96852300242130751</v>
      </c>
      <c r="Q9" s="38">
        <f>O9*P9</f>
        <v>33.898305084745765</v>
      </c>
    </row>
    <row r="10" spans="1:17" ht="15" thickBot="1" x14ac:dyDescent="0.25">
      <c r="A10" s="10" t="s">
        <v>3</v>
      </c>
      <c r="B10" s="11">
        <v>1000</v>
      </c>
      <c r="D10" s="15">
        <v>2</v>
      </c>
      <c r="E10" s="16">
        <v>70</v>
      </c>
      <c r="F10" s="17">
        <f>F9*F9</f>
        <v>0.88999644001423972</v>
      </c>
      <c r="G10" s="18">
        <f t="shared" ref="G10:G12" si="0">F10*E10</f>
        <v>62.299750800996783</v>
      </c>
      <c r="K10" s="6"/>
      <c r="L10" s="33" t="s">
        <v>4</v>
      </c>
      <c r="M10" s="39">
        <v>7.0000000000000007E-2</v>
      </c>
      <c r="N10" s="35">
        <v>2</v>
      </c>
      <c r="O10" s="36">
        <v>35</v>
      </c>
      <c r="P10" s="37">
        <f>P9*P9</f>
        <v>0.93803680621918406</v>
      </c>
      <c r="Q10" s="38">
        <f t="shared" ref="Q10:Q16" si="1">O10*P10</f>
        <v>32.831288217671442</v>
      </c>
    </row>
    <row r="11" spans="1:17" ht="29.25" thickBot="1" x14ac:dyDescent="0.25">
      <c r="A11" s="10" t="s">
        <v>4</v>
      </c>
      <c r="B11" s="12">
        <v>7.0000000000000007E-2</v>
      </c>
      <c r="C11" s="2"/>
      <c r="D11" s="15">
        <v>3</v>
      </c>
      <c r="E11" s="16">
        <v>70</v>
      </c>
      <c r="F11" s="17">
        <f>F10*F9</f>
        <v>0.83961928303230149</v>
      </c>
      <c r="G11" s="18">
        <f t="shared" si="0"/>
        <v>58.773349812261102</v>
      </c>
      <c r="L11" s="33" t="s">
        <v>5</v>
      </c>
      <c r="M11" s="40" t="s">
        <v>15</v>
      </c>
      <c r="N11" s="35">
        <v>3</v>
      </c>
      <c r="O11" s="36">
        <v>35</v>
      </c>
      <c r="P11" s="37">
        <f>P10*P9</f>
        <v>0.90851022394109837</v>
      </c>
      <c r="Q11" s="38">
        <f t="shared" si="1"/>
        <v>31.797857837938444</v>
      </c>
    </row>
    <row r="12" spans="1:17" ht="29.25" thickBot="1" x14ac:dyDescent="0.25">
      <c r="A12" s="10" t="s">
        <v>5</v>
      </c>
      <c r="B12" s="11" t="s">
        <v>6</v>
      </c>
      <c r="D12" s="19">
        <v>4</v>
      </c>
      <c r="E12" s="20">
        <v>1070</v>
      </c>
      <c r="F12" s="21">
        <f>F11*F9</f>
        <v>0.79209366323802022</v>
      </c>
      <c r="G12" s="22">
        <f t="shared" si="0"/>
        <v>847.54021966468167</v>
      </c>
      <c r="L12" s="41" t="s">
        <v>10</v>
      </c>
      <c r="M12" s="42" t="s">
        <v>7</v>
      </c>
      <c r="N12" s="43">
        <v>4</v>
      </c>
      <c r="O12" s="44">
        <v>35</v>
      </c>
      <c r="P12" s="45">
        <f>P11*$P$9</f>
        <v>0.87991304982188701</v>
      </c>
      <c r="Q12" s="38">
        <f t="shared" si="1"/>
        <v>30.796956743766046</v>
      </c>
    </row>
    <row r="13" spans="1:17" ht="30" thickBot="1" x14ac:dyDescent="0.3">
      <c r="A13" s="13" t="s">
        <v>10</v>
      </c>
      <c r="B13" s="14" t="s">
        <v>7</v>
      </c>
      <c r="F13" s="1"/>
      <c r="G13" s="23">
        <f>SUM(G9:G12)</f>
        <v>1034.6510561269961</v>
      </c>
      <c r="L13" s="33" t="s">
        <v>11</v>
      </c>
      <c r="M13" s="46">
        <v>6.5000000000000002E-2</v>
      </c>
      <c r="N13" s="47">
        <v>5</v>
      </c>
      <c r="O13" s="48">
        <v>35</v>
      </c>
      <c r="P13" s="45">
        <f t="shared" ref="P13:P16" si="2">P12*$P$9</f>
        <v>0.8522160288831836</v>
      </c>
      <c r="Q13" s="38">
        <f t="shared" si="1"/>
        <v>29.827561010911428</v>
      </c>
    </row>
    <row r="14" spans="1:17" ht="15" thickBot="1" x14ac:dyDescent="0.25">
      <c r="A14" s="61" t="s">
        <v>11</v>
      </c>
      <c r="B14" s="62">
        <v>0.06</v>
      </c>
      <c r="L14" s="33"/>
      <c r="M14" s="34"/>
      <c r="N14" s="47">
        <v>6</v>
      </c>
      <c r="O14" s="48">
        <v>35</v>
      </c>
      <c r="P14" s="45">
        <f t="shared" si="2"/>
        <v>0.8253908270055047</v>
      </c>
      <c r="Q14" s="38">
        <f t="shared" si="1"/>
        <v>28.888678945192666</v>
      </c>
    </row>
    <row r="15" spans="1:17" ht="15" thickBot="1" x14ac:dyDescent="0.25">
      <c r="A15" s="24"/>
      <c r="G15" s="1"/>
      <c r="L15" s="41"/>
      <c r="M15" s="53">
        <f>M13/2</f>
        <v>3.2500000000000001E-2</v>
      </c>
      <c r="N15" s="47">
        <v>7</v>
      </c>
      <c r="O15" s="48">
        <v>35</v>
      </c>
      <c r="P15" s="45">
        <f t="shared" si="2"/>
        <v>0.79941000194237744</v>
      </c>
      <c r="Q15" s="38">
        <f t="shared" si="1"/>
        <v>27.979350067983209</v>
      </c>
    </row>
    <row r="16" spans="1:17" ht="15" thickBot="1" x14ac:dyDescent="0.25">
      <c r="B16" s="72">
        <f>PV(B14,4,70,1000,0)</f>
        <v>-1034.6510561269965</v>
      </c>
      <c r="L16" s="49"/>
      <c r="M16" s="50"/>
      <c r="N16" s="51">
        <v>8</v>
      </c>
      <c r="O16" s="52">
        <v>1035</v>
      </c>
      <c r="P16" s="45">
        <f t="shared" si="2"/>
        <v>0.77424697524685471</v>
      </c>
      <c r="Q16" s="38">
        <f t="shared" si="1"/>
        <v>801.34561938049467</v>
      </c>
    </row>
    <row r="17" spans="1:17" x14ac:dyDescent="0.2">
      <c r="B17" s="72"/>
    </row>
    <row r="18" spans="1:17" x14ac:dyDescent="0.2">
      <c r="A18" s="71"/>
      <c r="B18" s="71"/>
      <c r="C18" s="71"/>
      <c r="D18" s="71"/>
      <c r="E18" s="71"/>
      <c r="F18" s="71"/>
      <c r="G18" s="71"/>
      <c r="H18" s="71"/>
      <c r="Q18" s="63">
        <f>SUM(Q9:Q16)</f>
        <v>1017.3656172887037</v>
      </c>
    </row>
    <row r="19" spans="1:17" x14ac:dyDescent="0.2">
      <c r="A19" s="71"/>
      <c r="B19" s="71"/>
      <c r="C19" s="71"/>
      <c r="D19" s="71"/>
      <c r="E19" s="71"/>
      <c r="F19" s="71"/>
      <c r="G19" s="71"/>
      <c r="H19" s="71"/>
    </row>
    <row r="20" spans="1:17" x14ac:dyDescent="0.2">
      <c r="A20" s="71"/>
      <c r="B20" s="71"/>
      <c r="C20" s="71"/>
      <c r="D20" s="71"/>
      <c r="E20" s="71"/>
      <c r="F20" s="71"/>
      <c r="G20" s="71"/>
      <c r="H20" s="71"/>
    </row>
    <row r="21" spans="1:17" x14ac:dyDescent="0.2">
      <c r="A21" s="71"/>
      <c r="B21" s="71"/>
      <c r="C21" s="71"/>
      <c r="D21" s="71"/>
      <c r="E21" s="71"/>
      <c r="F21" s="71"/>
      <c r="G21" s="71"/>
      <c r="H21" s="71"/>
    </row>
    <row r="22" spans="1:17" x14ac:dyDescent="0.2">
      <c r="A22" s="71"/>
      <c r="B22" s="71"/>
      <c r="C22" s="71"/>
      <c r="D22" s="71"/>
      <c r="E22" s="71"/>
      <c r="F22" s="71"/>
      <c r="G22" s="71"/>
      <c r="H22" s="71"/>
      <c r="N22" s="6"/>
    </row>
    <row r="23" spans="1:17" x14ac:dyDescent="0.2">
      <c r="A23" s="71"/>
      <c r="B23" s="71"/>
      <c r="C23" s="71"/>
      <c r="D23" s="71"/>
      <c r="E23" s="71"/>
      <c r="F23" s="71"/>
      <c r="G23" s="71"/>
      <c r="H23" s="71"/>
    </row>
    <row r="24" spans="1:17" ht="13.5" thickBot="1" x14ac:dyDescent="0.25"/>
    <row r="25" spans="1:17" ht="32.25" thickBot="1" x14ac:dyDescent="0.3">
      <c r="A25" s="26" t="s">
        <v>13</v>
      </c>
      <c r="B25" s="27" t="s">
        <v>14</v>
      </c>
    </row>
  </sheetData>
  <mergeCells count="3">
    <mergeCell ref="A1:I5"/>
    <mergeCell ref="A18:H23"/>
    <mergeCell ref="B16:B1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459AA-7822-4476-8098-230F8C7E2AA5}">
  <dimension ref="D3:N36"/>
  <sheetViews>
    <sheetView showGridLines="0" tabSelected="1" topLeftCell="C1" zoomScale="120" zoomScaleNormal="120" workbookViewId="0">
      <selection activeCell="N6" sqref="N6"/>
    </sheetView>
  </sheetViews>
  <sheetFormatPr defaultRowHeight="12.75" x14ac:dyDescent="0.2"/>
  <cols>
    <col min="4" max="4" width="12.85546875" customWidth="1"/>
    <col min="5" max="5" width="11.140625" customWidth="1"/>
    <col min="7" max="7" width="15" customWidth="1"/>
    <col min="12" max="12" width="13.28515625" customWidth="1"/>
  </cols>
  <sheetData>
    <row r="3" spans="4:14" ht="13.5" thickBot="1" x14ac:dyDescent="0.25"/>
    <row r="4" spans="4:14" ht="38.25" x14ac:dyDescent="0.2">
      <c r="D4" s="55" t="s">
        <v>2</v>
      </c>
      <c r="E4" s="64">
        <f>(1+H11)</f>
        <v>1.03</v>
      </c>
      <c r="G4" s="28" t="s">
        <v>2</v>
      </c>
      <c r="H4" s="29">
        <f>(1+H11)</f>
        <v>1.03</v>
      </c>
      <c r="I4" s="30" t="s">
        <v>1</v>
      </c>
      <c r="J4" s="31" t="s">
        <v>8</v>
      </c>
      <c r="K4" s="31" t="s">
        <v>2</v>
      </c>
      <c r="L4" s="32" t="s">
        <v>9</v>
      </c>
    </row>
    <row r="5" spans="4:14" ht="15" thickBot="1" x14ac:dyDescent="0.25">
      <c r="G5" s="33" t="s">
        <v>3</v>
      </c>
      <c r="H5" s="34">
        <v>1000</v>
      </c>
      <c r="I5" s="35">
        <v>1</v>
      </c>
      <c r="J5" s="36">
        <v>35</v>
      </c>
      <c r="K5" s="37">
        <f>1/E4</f>
        <v>0.970873786407767</v>
      </c>
      <c r="L5" s="38">
        <f>J5*K5</f>
        <v>33.980582524271846</v>
      </c>
    </row>
    <row r="6" spans="4:14" ht="15" thickBot="1" x14ac:dyDescent="0.25">
      <c r="G6" s="33" t="s">
        <v>4</v>
      </c>
      <c r="H6" s="39">
        <v>7.0000000000000007E-2</v>
      </c>
      <c r="I6" s="35">
        <v>2</v>
      </c>
      <c r="J6" s="36">
        <v>35</v>
      </c>
      <c r="K6" s="37">
        <f>$K$5*K5</f>
        <v>0.94259590913375435</v>
      </c>
      <c r="L6" s="38">
        <f t="shared" ref="L6:L12" si="0">J6*K6</f>
        <v>32.990856819681404</v>
      </c>
      <c r="N6" s="2">
        <f>$K$5*K5</f>
        <v>0.94259590913375435</v>
      </c>
    </row>
    <row r="7" spans="4:14" ht="29.25" thickBot="1" x14ac:dyDescent="0.25">
      <c r="G7" s="33" t="s">
        <v>5</v>
      </c>
      <c r="H7" s="40" t="s">
        <v>15</v>
      </c>
      <c r="I7" s="35">
        <v>3</v>
      </c>
      <c r="J7" s="36">
        <v>35</v>
      </c>
      <c r="K7" s="37">
        <f t="shared" ref="K7:K12" si="1">$K$5*K6</f>
        <v>0.91514165935315961</v>
      </c>
      <c r="L7" s="38">
        <f t="shared" si="0"/>
        <v>32.02995807736059</v>
      </c>
    </row>
    <row r="8" spans="4:14" ht="29.25" thickBot="1" x14ac:dyDescent="0.25">
      <c r="G8" s="41" t="s">
        <v>10</v>
      </c>
      <c r="H8" s="42" t="s">
        <v>7</v>
      </c>
      <c r="I8" s="43">
        <v>4</v>
      </c>
      <c r="J8" s="44">
        <v>35</v>
      </c>
      <c r="K8" s="37">
        <f t="shared" si="1"/>
        <v>0.888487047915689</v>
      </c>
      <c r="L8" s="38">
        <f t="shared" si="0"/>
        <v>31.097046677049114</v>
      </c>
    </row>
    <row r="9" spans="4:14" ht="15" thickBot="1" x14ac:dyDescent="0.25">
      <c r="F9" s="60" t="s">
        <v>21</v>
      </c>
      <c r="G9" s="33" t="s">
        <v>11</v>
      </c>
      <c r="H9" s="56">
        <v>0.06</v>
      </c>
      <c r="I9" s="47">
        <v>5</v>
      </c>
      <c r="J9" s="48">
        <v>35</v>
      </c>
      <c r="K9" s="37">
        <f t="shared" si="1"/>
        <v>0.86260878438416411</v>
      </c>
      <c r="L9" s="38">
        <f t="shared" si="0"/>
        <v>30.191307453445745</v>
      </c>
    </row>
    <row r="10" spans="4:14" ht="15" thickBot="1" x14ac:dyDescent="0.25">
      <c r="G10" s="33"/>
      <c r="H10" s="34"/>
      <c r="I10" s="47">
        <v>6</v>
      </c>
      <c r="J10" s="48">
        <v>35</v>
      </c>
      <c r="K10" s="37">
        <f t="shared" si="1"/>
        <v>0.83748425668365445</v>
      </c>
      <c r="L10" s="38">
        <f t="shared" si="0"/>
        <v>29.311948983927905</v>
      </c>
    </row>
    <row r="11" spans="4:14" ht="15" thickBot="1" x14ac:dyDescent="0.25">
      <c r="G11" s="41" t="s">
        <v>16</v>
      </c>
      <c r="H11" s="53">
        <f>H9/2</f>
        <v>0.03</v>
      </c>
      <c r="I11" s="47">
        <v>7</v>
      </c>
      <c r="J11" s="48">
        <v>35</v>
      </c>
      <c r="K11" s="37">
        <f t="shared" si="1"/>
        <v>0.81309151134335389</v>
      </c>
      <c r="L11" s="38">
        <f t="shared" si="0"/>
        <v>28.458202897017387</v>
      </c>
    </row>
    <row r="12" spans="4:14" ht="15" thickBot="1" x14ac:dyDescent="0.25">
      <c r="G12" s="49"/>
      <c r="H12" s="50"/>
      <c r="I12" s="51">
        <v>8</v>
      </c>
      <c r="J12" s="52">
        <v>1035</v>
      </c>
      <c r="K12" s="45">
        <f t="shared" si="1"/>
        <v>0.78940923431393584</v>
      </c>
      <c r="L12" s="38">
        <f t="shared" si="0"/>
        <v>817.03855751492358</v>
      </c>
    </row>
    <row r="14" spans="4:14" x14ac:dyDescent="0.2">
      <c r="J14" s="73" t="s">
        <v>17</v>
      </c>
      <c r="K14" s="73"/>
      <c r="L14" s="75">
        <f>SUM(L5:L12)</f>
        <v>1035.0984609476775</v>
      </c>
    </row>
    <row r="15" spans="4:14" ht="15" customHeight="1" x14ac:dyDescent="0.2">
      <c r="J15" s="74"/>
      <c r="K15" s="74"/>
      <c r="L15" s="74"/>
    </row>
    <row r="16" spans="4:14" ht="16.5" thickBot="1" x14ac:dyDescent="0.3">
      <c r="F16" s="84" t="s">
        <v>25</v>
      </c>
      <c r="G16" s="85"/>
      <c r="H16" s="85"/>
      <c r="I16" s="85"/>
    </row>
    <row r="17" spans="5:12" ht="48" customHeight="1" x14ac:dyDescent="0.2">
      <c r="F17" s="68" t="s">
        <v>16</v>
      </c>
      <c r="G17" s="77" t="s">
        <v>24</v>
      </c>
      <c r="H17" s="78"/>
      <c r="I17" s="79"/>
      <c r="J17" s="73" t="s">
        <v>20</v>
      </c>
      <c r="K17" s="73" t="s">
        <v>19</v>
      </c>
      <c r="L17" s="76">
        <f>PV(H11,8,35,1000,0)</f>
        <v>-1035.0984609476773</v>
      </c>
    </row>
    <row r="18" spans="5:12" ht="12.75" customHeight="1" x14ac:dyDescent="0.2">
      <c r="F18" s="66">
        <v>8</v>
      </c>
      <c r="G18" s="80" t="s">
        <v>23</v>
      </c>
      <c r="H18" s="80"/>
      <c r="I18" s="81"/>
      <c r="J18" s="74"/>
      <c r="K18" s="74"/>
      <c r="L18" s="76"/>
    </row>
    <row r="19" spans="5:12" ht="13.5" thickBot="1" x14ac:dyDescent="0.25">
      <c r="F19" s="67">
        <v>35</v>
      </c>
      <c r="G19" s="82" t="s">
        <v>22</v>
      </c>
      <c r="H19" s="82"/>
      <c r="I19" s="83"/>
    </row>
    <row r="20" spans="5:12" ht="14.25" x14ac:dyDescent="0.2">
      <c r="E20" s="59" t="s">
        <v>18</v>
      </c>
    </row>
    <row r="21" spans="5:12" ht="14.25" x14ac:dyDescent="0.2">
      <c r="E21" s="57">
        <v>4.4999999999999998E-2</v>
      </c>
    </row>
    <row r="22" spans="5:12" ht="14.25" x14ac:dyDescent="0.2">
      <c r="E22" s="57">
        <v>4.7500000000000001E-2</v>
      </c>
    </row>
    <row r="23" spans="5:12" ht="14.25" x14ac:dyDescent="0.2">
      <c r="E23" s="57">
        <v>0.05</v>
      </c>
    </row>
    <row r="24" spans="5:12" ht="14.25" x14ac:dyDescent="0.2">
      <c r="E24" s="57">
        <v>5.2499999999999998E-2</v>
      </c>
    </row>
    <row r="25" spans="5:12" ht="14.25" x14ac:dyDescent="0.2">
      <c r="E25" s="57">
        <v>5.5E-2</v>
      </c>
    </row>
    <row r="26" spans="5:12" ht="14.25" x14ac:dyDescent="0.2">
      <c r="E26" s="57">
        <v>5.7500000000000002E-2</v>
      </c>
    </row>
    <row r="27" spans="5:12" ht="14.25" x14ac:dyDescent="0.2">
      <c r="E27" s="57">
        <v>0.06</v>
      </c>
    </row>
    <row r="28" spans="5:12" ht="14.25" x14ac:dyDescent="0.2">
      <c r="E28" s="57">
        <v>6.25E-2</v>
      </c>
      <c r="L28" s="65"/>
    </row>
    <row r="29" spans="5:12" ht="14.25" x14ac:dyDescent="0.2">
      <c r="E29" s="57">
        <v>6.5000000000000002E-2</v>
      </c>
    </row>
    <row r="30" spans="5:12" ht="14.25" x14ac:dyDescent="0.2">
      <c r="E30" s="57">
        <v>7.0000000000000007E-2</v>
      </c>
    </row>
    <row r="31" spans="5:12" ht="14.25" x14ac:dyDescent="0.2">
      <c r="E31" s="57">
        <v>7.2499999999999995E-2</v>
      </c>
    </row>
    <row r="32" spans="5:12" ht="14.25" x14ac:dyDescent="0.2">
      <c r="E32" s="57">
        <v>7.4999999999999997E-2</v>
      </c>
    </row>
    <row r="33" spans="5:5" ht="14.25" x14ac:dyDescent="0.2">
      <c r="E33" s="57">
        <v>7.7499999999999999E-2</v>
      </c>
    </row>
    <row r="34" spans="5:5" ht="14.25" x14ac:dyDescent="0.2">
      <c r="E34" s="57">
        <v>0.08</v>
      </c>
    </row>
    <row r="35" spans="5:5" ht="14.25" x14ac:dyDescent="0.2">
      <c r="E35" s="57">
        <v>8.2500000000000004E-2</v>
      </c>
    </row>
    <row r="36" spans="5:5" ht="15" thickBot="1" x14ac:dyDescent="0.25">
      <c r="E36" s="58">
        <v>6.7500000000000004E-2</v>
      </c>
    </row>
  </sheetData>
  <autoFilter ref="E20:E35" xr:uid="{1982DE2E-24A6-4B2B-A0B7-2A404566B891}">
    <sortState xmlns:xlrd2="http://schemas.microsoft.com/office/spreadsheetml/2017/richdata2" ref="E21:E35">
      <sortCondition ref="E20:E35"/>
    </sortState>
  </autoFilter>
  <mergeCells count="8">
    <mergeCell ref="G19:I19"/>
    <mergeCell ref="F16:I16"/>
    <mergeCell ref="J14:K15"/>
    <mergeCell ref="J17:K18"/>
    <mergeCell ref="L14:L15"/>
    <mergeCell ref="L17:L18"/>
    <mergeCell ref="G17:I17"/>
    <mergeCell ref="G18:I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Valuation of Bonds </vt:lpstr>
      <vt:lpstr>Calculating price of the bond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Nishant Malhotra</dc:creator>
  <cp:lastModifiedBy>Nishant Malhotra</cp:lastModifiedBy>
  <dcterms:created xsi:type="dcterms:W3CDTF">2020-08-26T09:17:17Z</dcterms:created>
  <dcterms:modified xsi:type="dcterms:W3CDTF">2020-09-01T16:26:09Z</dcterms:modified>
</cp:coreProperties>
</file>